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Z:\001 Automative\BMW\BMW HPDE, Club Racing, TT\TT Rules and Classifications\"/>
    </mc:Choice>
  </mc:AlternateContent>
  <xr:revisionPtr revIDLastSave="0" documentId="13_ncr:1_{CC376E34-3C90-4CB7-9893-D501DDDEFADC}" xr6:coauthVersionLast="47" xr6:coauthVersionMax="47" xr10:uidLastSave="{00000000-0000-0000-0000-000000000000}"/>
  <bookViews>
    <workbookView xWindow="-120" yWindow="-120" windowWidth="44880" windowHeight="18300" xr2:uid="{00000000-000D-0000-FFFF-FFFF00000000}"/>
  </bookViews>
  <sheets>
    <sheet name="PWR Calculation Sheet" sheetId="1" r:id="rId1"/>
  </sheets>
  <definedNames>
    <definedName name="Aero">'PWR Calculation Sheet'!#REF!</definedName>
    <definedName name="cal_hp">'PWR Calculation Sheet'!$G$12</definedName>
    <definedName name="Cal_PWR">'PWR Calculation Sheet'!$D$40</definedName>
    <definedName name="enter_hp">'PWR Calculation Sheet'!$D$14</definedName>
    <definedName name="fac_hp">'PWR Calculation Sheet'!$D$12</definedName>
    <definedName name="Flywheel_HP">'PWR Calculation Sheet'!#REF!</definedName>
    <definedName name="HP">'PWR Calculation Sheet'!#REF!</definedName>
    <definedName name="lb_hp_cal">'PWR Calculation Sheet'!$D$15</definedName>
    <definedName name="min_weight">'PWR Calculation Sheet'!$D$7</definedName>
    <definedName name="Non_DOT_Tire">'PWR Calculation Sheet'!#REF!</definedName>
    <definedName name="_xlnm.Print_Area" localSheetId="0">'PWR Calculation Sheet'!$B$3:$Y$39</definedName>
    <definedName name="tot_adj">'PWR Calculation Sheet'!$G$25</definedName>
    <definedName name="TW_less_100">'PWR Calculation Sheet'!#REF!</definedName>
    <definedName name="weight_driver">'PWR Calculation 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1" l="1"/>
  <c r="G23" i="1"/>
  <c r="G22" i="1"/>
  <c r="G25" i="1"/>
  <c r="D15" i="1"/>
  <c r="D40" i="1" s="1"/>
  <c r="E40" i="1" s="1"/>
  <c r="G18" i="1"/>
  <c r="G19" i="1"/>
  <c r="G20" i="1"/>
  <c r="G21" i="1"/>
  <c r="G12" i="1"/>
</calcChain>
</file>

<file path=xl/sharedStrings.xml><?xml version="1.0" encoding="utf-8"?>
<sst xmlns="http://schemas.openxmlformats.org/spreadsheetml/2006/main" count="52" uniqueCount="52">
  <si>
    <t>Class</t>
  </si>
  <si>
    <t>10-11.99 lb/HP</t>
  </si>
  <si>
    <t>8-9.99 lb/HP</t>
  </si>
  <si>
    <t>PWR</t>
  </si>
  <si>
    <t>LB/HP Calculation</t>
  </si>
  <si>
    <t>Under 6</t>
  </si>
  <si>
    <t>6-7.99</t>
  </si>
  <si>
    <r>
      <rPr>
        <b/>
        <sz val="11"/>
        <color theme="1"/>
        <rFont val="Calibri"/>
        <family val="2"/>
        <scheme val="minor"/>
      </rPr>
      <t xml:space="preserve">2. </t>
    </r>
    <r>
      <rPr>
        <sz val="11"/>
        <color theme="1"/>
        <rFont val="Calibri"/>
        <family val="2"/>
        <scheme val="minor"/>
      </rPr>
      <t xml:space="preserve"> You can add up to 150 lbs. of ballast to your car to keep in a Class.</t>
    </r>
  </si>
  <si>
    <t>Enter Minimum Weight</t>
  </si>
  <si>
    <r>
      <t xml:space="preserve">1.  Minimum Weight is actual or factory spec.  It is the weight of the car, plus driver, plus driver's gear, and a load of fuel.  This weight is the minimum allowable weight, weight can be heavier.
        All cars are subject to weighing during the event at organizers discretion.  
       There will be LSCBMW CCA Club Racing Scales at the event.  
       The scales have the ability to measure Weight a each tire, and will display CG and Cross Weight.  
       It is recommended that you weight your car at the event to document your weight. 
</t>
    </r>
    <r>
      <rPr>
        <b/>
        <sz val="11"/>
        <color rgb="FFFF0000"/>
        <rFont val="Calibri"/>
        <family val="2"/>
        <scheme val="minor"/>
      </rPr>
      <t>If car is weighed at the track when coming off a TT session and the scaled weight is lighter than the reported weight, the car will be disqualified for the event.</t>
    </r>
  </si>
  <si>
    <t xml:space="preserve"> </t>
  </si>
  <si>
    <r>
      <rPr>
        <b/>
        <sz val="11"/>
        <color theme="1"/>
        <rFont val="Calibri"/>
        <family val="2"/>
        <scheme val="minor"/>
      </rPr>
      <t>5.</t>
    </r>
    <r>
      <rPr>
        <sz val="11"/>
        <color theme="1"/>
        <rFont val="Calibri"/>
        <family val="2"/>
        <scheme val="minor"/>
      </rPr>
      <t xml:space="preserve">  Just Wing:</t>
    </r>
  </si>
  <si>
    <r>
      <rPr>
        <b/>
        <sz val="11"/>
        <color theme="1"/>
        <rFont val="Calibri"/>
        <family val="2"/>
        <scheme val="minor"/>
      </rPr>
      <t>6.</t>
    </r>
    <r>
      <rPr>
        <sz val="11"/>
        <color theme="1"/>
        <rFont val="Calibri"/>
        <family val="2"/>
        <scheme val="minor"/>
      </rPr>
      <t xml:space="preserve">  Just Splitter:</t>
    </r>
  </si>
  <si>
    <r>
      <rPr>
        <b/>
        <sz val="11"/>
        <color theme="1"/>
        <rFont val="Calibri"/>
        <family val="2"/>
        <scheme val="minor"/>
      </rPr>
      <t>4.</t>
    </r>
    <r>
      <rPr>
        <sz val="11"/>
        <color theme="1"/>
        <rFont val="Calibri"/>
        <family val="2"/>
        <scheme val="minor"/>
      </rPr>
      <t xml:space="preserve">  Full Aero (Wing and Splitter):</t>
    </r>
  </si>
  <si>
    <t>Performance Modifiers Check All that Apply</t>
  </si>
  <si>
    <t>Adjustment to PWR (lb/hp)</t>
  </si>
  <si>
    <t xml:space="preserve">Enter HP at the Wheels </t>
  </si>
  <si>
    <t xml:space="preserve">Enter Factory HP </t>
  </si>
  <si>
    <t>Calculated HP at the Wheels</t>
  </si>
  <si>
    <t>Used Adjustments</t>
  </si>
  <si>
    <t>Total Adjustments</t>
  </si>
  <si>
    <t>Use these cells below to calculated the @ wheels HP from Factory published HP @ fly wheel, using the 12% draive train loss.</t>
  </si>
  <si>
    <r>
      <t xml:space="preserve">3.  </t>
    </r>
    <r>
      <rPr>
        <sz val="11"/>
        <color theme="1"/>
        <rFont val="Calibri"/>
        <family val="2"/>
        <scheme val="minor"/>
      </rPr>
      <t xml:space="preserve">HP can be the factory published spec, or estimated with tune, or a Dyno sheet.
      </t>
    </r>
    <r>
      <rPr>
        <b/>
        <sz val="11"/>
        <color theme="1"/>
        <rFont val="Calibri"/>
        <family val="2"/>
        <scheme val="minor"/>
      </rPr>
      <t xml:space="preserve"> </t>
    </r>
    <r>
      <rPr>
        <b/>
        <sz val="11"/>
        <color rgb="FFFF0000"/>
        <rFont val="Calibri"/>
        <family val="2"/>
        <scheme val="minor"/>
      </rPr>
      <t xml:space="preserve">It must be the HP at the wheels. </t>
    </r>
    <r>
      <rPr>
        <sz val="11"/>
        <color rgb="FFFF0000"/>
        <rFont val="Calibri"/>
        <family val="2"/>
        <scheme val="minor"/>
      </rPr>
      <t xml:space="preserve">
</t>
    </r>
    <r>
      <rPr>
        <i/>
        <sz val="11"/>
        <rFont val="Calibri"/>
        <family val="2"/>
        <scheme val="minor"/>
      </rPr>
      <t xml:space="preserve">   </t>
    </r>
    <r>
      <rPr>
        <sz val="11"/>
        <rFont val="Calibri"/>
        <family val="2"/>
        <scheme val="minor"/>
      </rPr>
      <t xml:space="preserve">    If you enter the factory published spec HP you must calculate the  HP at the wheels.  
       Typically all manufactures quote HP at the engine's Fly Wheel. 
       Use a 12% loss for the HP at the rear wheels due to drive train losses.</t>
    </r>
    <r>
      <rPr>
        <sz val="11"/>
        <color rgb="FFFF0000"/>
        <rFont val="Calibri"/>
        <family val="2"/>
        <scheme val="minor"/>
      </rPr>
      <t xml:space="preserve">
</t>
    </r>
    <r>
      <rPr>
        <sz val="11"/>
        <color theme="1"/>
        <rFont val="Calibri"/>
        <family val="2"/>
        <scheme val="minor"/>
      </rPr>
      <t xml:space="preserve">       For example:  The factory published HP a the fly wheel is 300, the HP at the wheels will be 264 HP (300 HP - (300 HP * 12%) ).
       At the Organizers discretion you maybe ask for a Dyno Sheet or proof of the Factory Quoted HP.</t>
    </r>
  </si>
  <si>
    <t>BM1</t>
  </si>
  <si>
    <t>BM2</t>
  </si>
  <si>
    <t>BM3</t>
  </si>
  <si>
    <t>BM4</t>
  </si>
  <si>
    <t>BM5</t>
  </si>
  <si>
    <t>BMEV1</t>
  </si>
  <si>
    <t>Electric Vehicle</t>
  </si>
  <si>
    <r>
      <rPr>
        <b/>
        <sz val="11"/>
        <color theme="1"/>
        <rFont val="Calibri"/>
        <family val="2"/>
        <scheme val="minor"/>
      </rPr>
      <t>The Lone Star Chapter BMW Car Club of America (LSC BMWCCA) Club Racing Time Trial (TT) group has been established to promote on track competition for typical High Performance Driver Education (HPDE) cars and their driver’s.</t>
    </r>
    <r>
      <rPr>
        <sz val="11"/>
        <color theme="1"/>
        <rFont val="Calibri"/>
        <family val="2"/>
        <scheme val="minor"/>
      </rPr>
      <t xml:space="preserve">  
It is open to Instuctors, Advanced Group Drivers and BMW CCA Club Racers.
• It is racing for the best lap times in a cooperative environment.
• It does not have all the BMWCCA Club Racing driver’s licensing requirements.
• It does not have all the BMWCCA Club Racing safety requirements for a driver and car..  							
It is NOT Door to Door racing!
• There will be trophies presented to the winners of each class with the potential for contingency prizes.												
To ensure all cars are competitive, the Lonestar BMW CCA Club Racing is breaking down cars into  7 different classes.  
•If there are more then one Electric Vehicle running TT at the event, they will run in the TTEV1 Class.  
</t>
    </r>
    <r>
      <rPr>
        <b/>
        <sz val="11"/>
        <color theme="1"/>
        <rFont val="Calibri"/>
        <family val="2"/>
        <scheme val="minor"/>
      </rPr>
      <t xml:space="preserve">Your class is determined by </t>
    </r>
    <r>
      <rPr>
        <b/>
        <sz val="11"/>
        <color rgb="FFFF0000"/>
        <rFont val="Calibri"/>
        <family val="2"/>
        <scheme val="minor"/>
      </rPr>
      <t>PWR</t>
    </r>
    <r>
      <rPr>
        <b/>
        <sz val="11"/>
        <color theme="1"/>
        <rFont val="Calibri"/>
        <family val="2"/>
        <scheme val="minor"/>
      </rPr>
      <t xml:space="preserve"> (Power to Weight Ratio), which is Weight (lb) per Horsepower (hp), less discriminators (Adjustments) for performance enhancers.  </t>
    </r>
    <r>
      <rPr>
        <sz val="11"/>
        <color theme="1"/>
        <rFont val="Calibri"/>
        <family val="2"/>
        <scheme val="minor"/>
      </rPr>
      <t xml:space="preserve">
The goal is to promote fast drivers, not fast cars.  It allows you to run what you brought to the track!</t>
    </r>
  </si>
  <si>
    <t>Over 15 lb/HP</t>
  </si>
  <si>
    <t>Tire Brand</t>
  </si>
  <si>
    <t>Type 1</t>
  </si>
  <si>
    <t>BMUU</t>
  </si>
  <si>
    <t>Type 2</t>
  </si>
  <si>
    <t>Type 3</t>
  </si>
  <si>
    <t>Bridgestone Potenza RE-71r, BFGoodrich g-Force Rival S1.5, Continental Extreme Contact Force, Dunlop Direzza ZIII, Falken Azenis RT660, Federal 595 RS-RR Goodyear Eagle F1 SuperCar 3, Hankook Ventus RS4, Kumho ECSTA V730, Michelin Sport Cup 2 Connect, Nankang CR-1, Nexen Nfera SUR4G, Yokohama Advan A052</t>
  </si>
  <si>
    <t>Calculated PWR &amp; Class</t>
  </si>
  <si>
    <t>Class Calculation Inputs</t>
  </si>
  <si>
    <t>Lone Star Chapter BMW CCA Overview of TT Rules</t>
  </si>
  <si>
    <t>Calculated PWR and Class From Input Above</t>
  </si>
  <si>
    <t>12-15 lb/HP</t>
  </si>
  <si>
    <t>Tire</t>
  </si>
  <si>
    <r>
      <rPr>
        <b/>
        <sz val="11"/>
        <color theme="1"/>
        <rFont val="Calibri"/>
        <family val="2"/>
        <scheme val="minor"/>
      </rPr>
      <t>7.</t>
    </r>
    <r>
      <rPr>
        <sz val="11"/>
        <color theme="1"/>
        <rFont val="Calibri"/>
        <family val="2"/>
        <scheme val="minor"/>
      </rPr>
      <t xml:space="preserve">  *Tire Tread Wear (TW) Type 1: </t>
    </r>
  </si>
  <si>
    <r>
      <rPr>
        <b/>
        <sz val="11"/>
        <color theme="1"/>
        <rFont val="Calibri"/>
        <family val="2"/>
        <scheme val="minor"/>
      </rPr>
      <t>8.</t>
    </r>
    <r>
      <rPr>
        <sz val="11"/>
        <color theme="1"/>
        <rFont val="Calibri"/>
        <family val="2"/>
        <scheme val="minor"/>
      </rPr>
      <t xml:space="preserve">  *Tire Tread Wear (TW) Type 2:</t>
    </r>
  </si>
  <si>
    <r>
      <rPr>
        <b/>
        <sz val="11"/>
        <color theme="1"/>
        <rFont val="Calibri"/>
        <family val="2"/>
        <scheme val="minor"/>
      </rPr>
      <t>9.</t>
    </r>
    <r>
      <rPr>
        <sz val="11"/>
        <color theme="1"/>
        <rFont val="Calibri"/>
        <family val="2"/>
        <scheme val="minor"/>
      </rPr>
      <t xml:space="preserve">  *Tire Tread Wear (TW) Type 3:</t>
    </r>
  </si>
  <si>
    <r>
      <rPr>
        <b/>
        <sz val="11"/>
        <color theme="1"/>
        <rFont val="Calibri"/>
        <family val="2"/>
        <scheme val="minor"/>
      </rPr>
      <t>10.</t>
    </r>
    <r>
      <rPr>
        <sz val="11"/>
        <color theme="1"/>
        <rFont val="Calibri"/>
        <family val="2"/>
        <scheme val="minor"/>
      </rPr>
      <t xml:space="preserve"> Racing Slicks:</t>
    </r>
  </si>
  <si>
    <t>Does not fit in Type 2, Type 3 or Racing Slicks</t>
  </si>
  <si>
    <r>
      <t xml:space="preserve">BFGoodrich g-Force Rival, Continental Extreme Contact Sport, Cooper RS3-R, </t>
    </r>
    <r>
      <rPr>
        <sz val="11"/>
        <color rgb="FFFF0000"/>
        <rFont val="Calibri"/>
        <family val="2"/>
        <scheme val="minor"/>
      </rPr>
      <t>*Goodyear Eagle F1 Supercar 3R</t>
    </r>
    <r>
      <rPr>
        <sz val="11"/>
        <color theme="1"/>
        <rFont val="Calibri"/>
        <family val="2"/>
        <scheme val="minor"/>
      </rPr>
      <t>, Falken Azenis RT615K+, Maxxis Victra RC-1, Maxxis Victra VR-1, Michelin Pilot Sport 4S, Nankang AR-1/NS-2R, Nitto NT01, Toyo Proxes R1R/R888R/RA-1/RR, Valino VR08GP</t>
    </r>
  </si>
  <si>
    <t>If you don't match a tire type listed.  Call Dave Tedeschi at 817-217-7824</t>
  </si>
  <si>
    <r>
      <t xml:space="preserve">* Tires in red have been added to the Tire Type list rating.  They are for full review by LSC BMW CCA TT Committee and type rating may change after review, but not two weeks before the event.  They could also change after the event.  Please check back two weeks before the event and down load this spread sheet to ensure that you comply.
</t>
    </r>
    <r>
      <rPr>
        <b/>
        <sz val="11"/>
        <color rgb="FFFF0000"/>
        <rFont val="Calibri"/>
        <family val="2"/>
        <scheme val="minor"/>
      </rPr>
      <t>If you are running a different tire than what you listed on your classification form that is in a different tire type category, you will need to disclose that. Failure to disclose this will result in immediate disqualification.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</si>
</sst>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i/>
      <sz val="11"/>
      <name val="Calibri"/>
      <family val="2"/>
      <scheme val="minor"/>
    </font>
    <font>
      <sz val="11"/>
      <name val="Calibri"/>
      <family val="2"/>
      <scheme val="minor"/>
    </font>
    <font>
      <b/>
      <sz val="12"/>
      <color theme="1"/>
      <name val="Calibri"/>
      <family val="2"/>
      <scheme val="minor"/>
    </font>
    <font>
      <b/>
      <sz val="14"/>
      <name val="Calibri"/>
      <family val="2"/>
      <scheme val="minor"/>
    </font>
    <font>
      <b/>
      <sz val="9"/>
      <color theme="0"/>
      <name val="Arial Black"/>
      <family val="2"/>
    </font>
    <font>
      <b/>
      <sz val="16"/>
      <color theme="1"/>
      <name val="Arial Black"/>
      <family val="2"/>
    </font>
    <font>
      <b/>
      <sz val="11"/>
      <color theme="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33CC33"/>
        <bgColor indexed="64"/>
      </patternFill>
    </fill>
    <fill>
      <gradientFill degree="270">
        <stop position="0">
          <color theme="0"/>
        </stop>
        <stop position="1">
          <color rgb="FF00B0F0"/>
        </stop>
      </gradient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36">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5" xfId="0" applyBorder="1"/>
    <xf numFmtId="0" fontId="0" fillId="0" borderId="7" xfId="0" applyBorder="1"/>
    <xf numFmtId="0" fontId="0" fillId="0" borderId="0" xfId="0" applyBorder="1"/>
    <xf numFmtId="0" fontId="0" fillId="0" borderId="0" xfId="0" applyFont="1"/>
    <xf numFmtId="0" fontId="1" fillId="0" borderId="0" xfId="0" applyFont="1" applyBorder="1" applyAlignment="1">
      <alignment horizontal="center" vertical="top" wrapText="1"/>
    </xf>
    <xf numFmtId="0" fontId="0" fillId="4" borderId="0" xfId="0" applyFont="1" applyFill="1" applyAlignment="1">
      <alignment vertical="top" wrapText="1"/>
    </xf>
    <xf numFmtId="0" fontId="0" fillId="0" borderId="0" xfId="0" applyFont="1" applyBorder="1" applyAlignment="1">
      <alignment horizontal="left" vertical="top" wrapText="1"/>
    </xf>
    <xf numFmtId="0" fontId="1"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1" fillId="0" borderId="0" xfId="0" applyFont="1" applyBorder="1"/>
    <xf numFmtId="0" fontId="1" fillId="4" borderId="0" xfId="0" applyFont="1" applyFill="1" applyBorder="1"/>
    <xf numFmtId="0" fontId="1" fillId="5" borderId="13" xfId="0" applyFont="1" applyFill="1" applyBorder="1" applyAlignment="1">
      <alignment horizontal="right" vertical="top" wrapText="1"/>
    </xf>
    <xf numFmtId="0" fontId="1" fillId="3" borderId="13" xfId="0" applyFont="1" applyFill="1" applyBorder="1" applyAlignment="1">
      <alignment horizontal="right" vertical="top" wrapText="1"/>
    </xf>
    <xf numFmtId="0" fontId="1" fillId="4" borderId="0" xfId="0" applyFont="1" applyFill="1" applyBorder="1" applyAlignment="1">
      <alignment vertical="top" wrapText="1"/>
    </xf>
    <xf numFmtId="0" fontId="1" fillId="4" borderId="0" xfId="0" applyFont="1" applyFill="1" applyBorder="1" applyAlignment="1">
      <alignment horizontal="right" vertical="top" wrapText="1"/>
    </xf>
    <xf numFmtId="0" fontId="0" fillId="4" borderId="0" xfId="0" applyFill="1" applyBorder="1"/>
    <xf numFmtId="0" fontId="1" fillId="2" borderId="13" xfId="0" applyFont="1" applyFill="1" applyBorder="1" applyAlignment="1">
      <alignment horizontal="right" vertical="top" wrapText="1"/>
    </xf>
    <xf numFmtId="164" fontId="0" fillId="0" borderId="0" xfId="0" applyNumberFormat="1" applyBorder="1" applyAlignment="1">
      <alignment horizontal="right" vertical="top" wrapText="1"/>
    </xf>
    <xf numFmtId="0" fontId="0" fillId="0" borderId="0" xfId="0" applyBorder="1" applyAlignment="1">
      <alignment vertical="top"/>
    </xf>
    <xf numFmtId="0" fontId="1" fillId="0" borderId="10" xfId="0" applyFont="1" applyBorder="1" applyAlignment="1">
      <alignment horizontal="left" vertical="top" wrapText="1"/>
    </xf>
    <xf numFmtId="0" fontId="1" fillId="0" borderId="21" xfId="0" applyFont="1" applyBorder="1"/>
    <xf numFmtId="164" fontId="0" fillId="0" borderId="17" xfId="0" applyNumberFormat="1" applyBorder="1" applyAlignment="1">
      <alignment vertical="top" wrapText="1"/>
    </xf>
    <xf numFmtId="164" fontId="0" fillId="0" borderId="18" xfId="0" applyNumberFormat="1" applyBorder="1" applyAlignment="1">
      <alignment horizontal="right" vertical="top" wrapText="1"/>
    </xf>
    <xf numFmtId="164" fontId="0" fillId="0" borderId="19" xfId="0" applyNumberFormat="1" applyBorder="1" applyAlignment="1">
      <alignment vertical="top" wrapText="1"/>
    </xf>
    <xf numFmtId="0" fontId="1" fillId="7" borderId="21" xfId="0" applyFont="1" applyFill="1" applyBorder="1" applyAlignment="1">
      <alignment horizontal="center"/>
    </xf>
    <xf numFmtId="164" fontId="0" fillId="7" borderId="0" xfId="0" applyNumberFormat="1" applyFill="1" applyBorder="1" applyAlignment="1">
      <alignment horizontal="right" vertical="top" wrapText="1"/>
    </xf>
    <xf numFmtId="164" fontId="0" fillId="7" borderId="17" xfId="0" applyNumberFormat="1" applyFill="1" applyBorder="1" applyAlignment="1">
      <alignment vertical="top" wrapText="1"/>
    </xf>
    <xf numFmtId="0" fontId="1" fillId="0" borderId="8" xfId="0" applyFont="1" applyBorder="1"/>
    <xf numFmtId="164" fontId="0" fillId="0" borderId="9" xfId="0" applyNumberFormat="1" applyBorder="1" applyAlignment="1">
      <alignment horizontal="right" vertical="top" wrapText="1"/>
    </xf>
    <xf numFmtId="164" fontId="0" fillId="0" borderId="10" xfId="0" applyNumberFormat="1" applyBorder="1" applyAlignment="1">
      <alignment vertical="top" wrapText="1"/>
    </xf>
    <xf numFmtId="0" fontId="1" fillId="0" borderId="22" xfId="0" applyFont="1" applyBorder="1"/>
    <xf numFmtId="0" fontId="1" fillId="0" borderId="9" xfId="0" applyFont="1" applyBorder="1" applyAlignment="1">
      <alignment horizontal="center" vertical="top" wrapText="1"/>
    </xf>
    <xf numFmtId="0" fontId="1" fillId="7" borderId="0" xfId="0" applyFont="1" applyFill="1" applyBorder="1" applyAlignment="1">
      <alignment horizontal="center" vertical="top" wrapText="1"/>
    </xf>
    <xf numFmtId="0" fontId="1" fillId="0" borderId="18" xfId="0" applyFont="1" applyBorder="1" applyAlignment="1">
      <alignment horizontal="center" vertical="top" wrapText="1"/>
    </xf>
    <xf numFmtId="0" fontId="0" fillId="0" borderId="12" xfId="0" applyFont="1" applyBorder="1"/>
    <xf numFmtId="0" fontId="6" fillId="0" borderId="17" xfId="0" applyFont="1" applyBorder="1"/>
    <xf numFmtId="0" fontId="6" fillId="0" borderId="5" xfId="0" applyFont="1" applyBorder="1"/>
    <xf numFmtId="164" fontId="6" fillId="7" borderId="0" xfId="0" applyNumberFormat="1" applyFont="1" applyFill="1" applyBorder="1" applyAlignment="1">
      <alignment horizontal="right" vertical="top" wrapText="1"/>
    </xf>
    <xf numFmtId="164" fontId="6" fillId="0" borderId="0" xfId="0" applyNumberFormat="1" applyFont="1" applyBorder="1" applyAlignment="1">
      <alignment horizontal="right" vertical="top" wrapText="1"/>
    </xf>
    <xf numFmtId="0" fontId="1" fillId="4" borderId="0" xfId="0" applyFont="1" applyFill="1"/>
    <xf numFmtId="0" fontId="0" fillId="4" borderId="0" xfId="0" applyFill="1"/>
    <xf numFmtId="0" fontId="7" fillId="8" borderId="13" xfId="0" applyFont="1" applyFill="1" applyBorder="1" applyAlignment="1">
      <alignment horizontal="right" vertical="top"/>
    </xf>
    <xf numFmtId="0" fontId="0" fillId="4" borderId="0" xfId="0" applyFill="1" applyBorder="1" applyAlignment="1">
      <alignment vertical="top" wrapText="1"/>
    </xf>
    <xf numFmtId="0" fontId="2" fillId="4" borderId="0" xfId="0" applyFont="1" applyFill="1" applyBorder="1"/>
    <xf numFmtId="0" fontId="1" fillId="4" borderId="0" xfId="0" applyFont="1" applyFill="1" applyAlignment="1">
      <alignment horizontal="center"/>
    </xf>
    <xf numFmtId="0" fontId="0" fillId="4" borderId="0" xfId="0" applyFill="1" applyAlignment="1">
      <alignment horizontal="center"/>
    </xf>
    <xf numFmtId="0" fontId="1" fillId="4" borderId="0" xfId="0" applyFont="1" applyFill="1" applyBorder="1" applyAlignment="1">
      <alignment horizontal="center"/>
    </xf>
    <xf numFmtId="0" fontId="0" fillId="4" borderId="0" xfId="0" applyFill="1" applyBorder="1" applyAlignment="1">
      <alignment horizontal="center"/>
    </xf>
    <xf numFmtId="0" fontId="0" fillId="4" borderId="17" xfId="0" applyFont="1" applyFill="1" applyBorder="1" applyAlignment="1">
      <alignment horizontal="left" vertical="top" wrapText="1"/>
    </xf>
    <xf numFmtId="0" fontId="1" fillId="4" borderId="21" xfId="0" applyFont="1" applyFill="1" applyBorder="1"/>
    <xf numFmtId="0" fontId="1" fillId="4" borderId="21" xfId="0" applyFont="1" applyFill="1" applyBorder="1" applyAlignment="1">
      <alignment horizontal="left" vertical="top" wrapText="1"/>
    </xf>
    <xf numFmtId="0" fontId="0" fillId="4" borderId="17" xfId="0" applyFill="1" applyBorder="1" applyAlignment="1">
      <alignment horizontal="left" vertical="top" wrapText="1"/>
    </xf>
    <xf numFmtId="0" fontId="1" fillId="4" borderId="17" xfId="0" applyFont="1" applyFill="1" applyBorder="1" applyAlignment="1">
      <alignment vertical="top" wrapText="1"/>
    </xf>
    <xf numFmtId="0" fontId="0" fillId="4" borderId="17" xfId="0" applyFill="1" applyBorder="1" applyAlignment="1">
      <alignment vertical="top" wrapText="1"/>
    </xf>
    <xf numFmtId="0" fontId="0" fillId="4" borderId="17" xfId="0" applyFill="1" applyBorder="1"/>
    <xf numFmtId="0" fontId="1" fillId="4" borderId="17" xfId="0" applyFont="1" applyFill="1" applyBorder="1"/>
    <xf numFmtId="0" fontId="2" fillId="4" borderId="17" xfId="0" applyFont="1" applyFill="1" applyBorder="1"/>
    <xf numFmtId="0" fontId="1" fillId="4" borderId="22" xfId="0" applyFont="1" applyFill="1" applyBorder="1" applyAlignment="1">
      <alignment horizontal="center"/>
    </xf>
    <xf numFmtId="0" fontId="0" fillId="4" borderId="18" xfId="0" applyFill="1" applyBorder="1"/>
    <xf numFmtId="0" fontId="0" fillId="4" borderId="18" xfId="0" applyFill="1" applyBorder="1" applyAlignment="1">
      <alignment horizontal="center"/>
    </xf>
    <xf numFmtId="0" fontId="0" fillId="4" borderId="19" xfId="0" applyFill="1" applyBorder="1"/>
    <xf numFmtId="0" fontId="0" fillId="4" borderId="17" xfId="0" applyFont="1" applyFill="1" applyBorder="1" applyAlignment="1">
      <alignment vertical="top" wrapText="1"/>
    </xf>
    <xf numFmtId="0" fontId="0" fillId="4" borderId="0" xfId="0" applyFont="1" applyFill="1" applyBorder="1" applyAlignment="1">
      <alignment horizontal="left" vertical="top" wrapText="1"/>
    </xf>
    <xf numFmtId="0" fontId="1" fillId="0" borderId="0" xfId="0" applyFont="1" applyAlignment="1">
      <alignment horizontal="center"/>
    </xf>
    <xf numFmtId="0" fontId="1" fillId="0" borderId="11" xfId="0" applyFont="1" applyBorder="1" applyAlignment="1">
      <alignment horizontal="left" vertical="top"/>
    </xf>
    <xf numFmtId="0" fontId="1" fillId="0" borderId="4" xfId="0" applyFont="1" applyBorder="1" applyAlignment="1">
      <alignment horizontal="left" vertical="top"/>
    </xf>
    <xf numFmtId="0" fontId="1" fillId="0" borderId="6"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4" borderId="0" xfId="0" applyFont="1" applyFill="1" applyBorder="1" applyAlignment="1">
      <alignment horizontal="left" vertical="top"/>
    </xf>
    <xf numFmtId="164" fontId="0" fillId="4" borderId="0" xfId="0" applyNumberFormat="1" applyFill="1" applyBorder="1" applyAlignment="1">
      <alignment vertical="top" wrapText="1"/>
    </xf>
    <xf numFmtId="164" fontId="2" fillId="4" borderId="0" xfId="0" applyNumberFormat="1" applyFont="1" applyFill="1" applyBorder="1" applyAlignment="1">
      <alignment horizontal="right" vertical="top"/>
    </xf>
    <xf numFmtId="2" fontId="1" fillId="6" borderId="13" xfId="0" applyNumberFormat="1" applyFont="1" applyFill="1" applyBorder="1" applyAlignment="1">
      <alignment horizontal="right" vertical="top" wrapText="1"/>
    </xf>
    <xf numFmtId="2" fontId="7" fillId="8" borderId="13" xfId="0" applyNumberFormat="1" applyFont="1" applyFill="1" applyBorder="1"/>
    <xf numFmtId="0" fontId="1" fillId="0" borderId="4" xfId="0" applyFont="1" applyBorder="1" applyAlignment="1">
      <alignment vertical="top"/>
    </xf>
    <xf numFmtId="0" fontId="0" fillId="4" borderId="0" xfId="0" applyFont="1" applyFill="1" applyBorder="1"/>
    <xf numFmtId="0" fontId="2" fillId="0" borderId="22" xfId="0" applyFont="1" applyBorder="1" applyAlignment="1">
      <alignment horizontal="center"/>
    </xf>
    <xf numFmtId="164" fontId="2" fillId="6" borderId="34" xfId="0" applyNumberFormat="1" applyFont="1" applyFill="1" applyBorder="1" applyAlignment="1">
      <alignment horizontal="right" vertical="top"/>
    </xf>
    <xf numFmtId="0" fontId="1" fillId="0" borderId="9"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0" fillId="4" borderId="9" xfId="0" applyFont="1" applyFill="1" applyBorder="1" applyAlignment="1">
      <alignment horizontal="left" vertical="top" wrapText="1"/>
    </xf>
    <xf numFmtId="0" fontId="0" fillId="0" borderId="29"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9" fillId="4" borderId="0" xfId="0" applyFont="1" applyFill="1" applyBorder="1" applyAlignment="1">
      <alignment horizontal="center" vertical="top"/>
    </xf>
    <xf numFmtId="0" fontId="10" fillId="9" borderId="25" xfId="0" applyFont="1" applyFill="1" applyBorder="1" applyAlignment="1">
      <alignment horizontal="center"/>
    </xf>
    <xf numFmtId="0" fontId="10" fillId="9" borderId="26" xfId="0" applyFont="1" applyFill="1" applyBorder="1" applyAlignment="1">
      <alignment horizontal="center"/>
    </xf>
    <xf numFmtId="0" fontId="10" fillId="9" borderId="27" xfId="0" applyFont="1" applyFill="1" applyBorder="1" applyAlignment="1">
      <alignment horizontal="center"/>
    </xf>
    <xf numFmtId="0" fontId="7" fillId="0" borderId="14" xfId="0" applyFont="1" applyBorder="1" applyAlignment="1">
      <alignment horizontal="left" vertical="top"/>
    </xf>
    <xf numFmtId="0" fontId="7" fillId="0" borderId="15" xfId="0" applyFont="1" applyBorder="1" applyAlignment="1">
      <alignment horizontal="left" vertical="top"/>
    </xf>
    <xf numFmtId="0" fontId="0" fillId="0" borderId="11" xfId="0" applyFont="1" applyBorder="1" applyAlignment="1">
      <alignment horizontal="left" vertical="top" wrapText="1"/>
    </xf>
    <xf numFmtId="0" fontId="0" fillId="0" borderId="24" xfId="0" applyFont="1" applyBorder="1" applyAlignment="1">
      <alignment horizontal="left" vertical="top" wrapText="1"/>
    </xf>
    <xf numFmtId="0" fontId="0" fillId="0" borderId="28" xfId="0" applyFont="1" applyBorder="1" applyAlignment="1">
      <alignment horizontal="left" vertical="top" wrapText="1"/>
    </xf>
    <xf numFmtId="0" fontId="0" fillId="0" borderId="12" xfId="0" applyFont="1" applyBorder="1" applyAlignment="1">
      <alignment horizontal="left" vertical="top" wrapText="1"/>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1" xfId="0" applyFont="1" applyBorder="1" applyAlignment="1">
      <alignment horizontal="left" vertical="top" wrapText="1"/>
    </xf>
    <xf numFmtId="0" fontId="0" fillId="0" borderId="29" xfId="0" applyFont="1" applyBorder="1" applyAlignment="1">
      <alignment horizontal="left" vertical="top" wrapText="1"/>
    </xf>
    <xf numFmtId="0" fontId="0" fillId="0" borderId="5" xfId="0" applyFont="1" applyBorder="1" applyAlignment="1">
      <alignment horizontal="left" vertical="top" wrapText="1"/>
    </xf>
    <xf numFmtId="0" fontId="1" fillId="4" borderId="4"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29" xfId="0" applyFill="1" applyBorder="1" applyAlignment="1">
      <alignment horizontal="left" vertical="top" wrapText="1"/>
    </xf>
    <xf numFmtId="0" fontId="0" fillId="4" borderId="5" xfId="0" applyFill="1" applyBorder="1" applyAlignment="1">
      <alignment horizontal="left" vertical="top" wrapText="1"/>
    </xf>
    <xf numFmtId="0" fontId="0" fillId="0" borderId="0" xfId="0" applyBorder="1" applyAlignment="1">
      <alignment horizontal="left" vertical="top" wrapText="1"/>
    </xf>
    <xf numFmtId="0" fontId="0" fillId="7" borderId="0" xfId="0" applyFill="1" applyBorder="1" applyAlignment="1">
      <alignment horizontal="left" vertical="top" wrapText="1"/>
    </xf>
    <xf numFmtId="0" fontId="0" fillId="0" borderId="18" xfId="0" applyBorder="1" applyAlignment="1">
      <alignment horizontal="left" vertical="top" wrapText="1"/>
    </xf>
    <xf numFmtId="0" fontId="1" fillId="0" borderId="8" xfId="0" applyFont="1" applyBorder="1" applyAlignment="1">
      <alignment horizontal="left" vertical="top" wrapText="1"/>
    </xf>
    <xf numFmtId="0" fontId="1" fillId="4" borderId="15" xfId="0" applyFont="1" applyFill="1" applyBorder="1" applyAlignment="1">
      <alignment horizontal="left" vertical="top" wrapText="1"/>
    </xf>
    <xf numFmtId="0" fontId="0" fillId="0" borderId="9" xfId="0" applyBorder="1" applyAlignment="1">
      <alignment horizontal="left" vertical="top" wrapText="1"/>
    </xf>
    <xf numFmtId="0" fontId="8" fillId="4" borderId="22" xfId="0" applyFont="1" applyFill="1" applyBorder="1" applyAlignment="1">
      <alignment horizontal="center" vertical="top"/>
    </xf>
    <xf numFmtId="0" fontId="8" fillId="4" borderId="18" xfId="0" applyFont="1" applyFill="1" applyBorder="1" applyAlignment="1">
      <alignment horizontal="center" vertical="top"/>
    </xf>
    <xf numFmtId="0" fontId="0" fillId="4" borderId="21"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16" xfId="0" applyFont="1" applyFill="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31" xfId="0" applyBorder="1" applyAlignment="1">
      <alignment horizontal="left" vertical="top" wrapText="1"/>
    </xf>
    <xf numFmtId="0" fontId="0" fillId="0" borderId="7" xfId="0" applyBorder="1" applyAlignment="1">
      <alignment horizontal="left" vertical="top" wrapText="1"/>
    </xf>
    <xf numFmtId="0" fontId="1" fillId="0" borderId="30"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vertical="top"/>
    </xf>
    <xf numFmtId="0" fontId="1" fillId="0" borderId="6" xfId="0" applyFont="1" applyBorder="1" applyAlignment="1">
      <alignment vertical="top"/>
    </xf>
    <xf numFmtId="0" fontId="1" fillId="4" borderId="8" xfId="0" applyFont="1" applyFill="1" applyBorder="1" applyAlignment="1">
      <alignment horizontal="left" vertical="top"/>
    </xf>
    <xf numFmtId="0" fontId="1" fillId="4" borderId="9" xfId="0" applyFont="1" applyFill="1" applyBorder="1" applyAlignment="1">
      <alignment horizontal="left" vertical="top"/>
    </xf>
    <xf numFmtId="0" fontId="0" fillId="0" borderId="21" xfId="0" applyFont="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18" xfId="0" applyFont="1" applyBorder="1" applyAlignment="1">
      <alignment horizontal="left" vertical="top" wrapText="1"/>
    </xf>
    <xf numFmtId="0" fontId="11" fillId="0" borderId="21" xfId="0" applyFont="1" applyFill="1" applyBorder="1" applyAlignment="1">
      <alignment horizontal="left" vertical="top" wrapText="1"/>
    </xf>
    <xf numFmtId="0" fontId="11" fillId="0" borderId="0" xfId="0" applyFont="1" applyFill="1" applyBorder="1" applyAlignment="1">
      <alignment horizontal="left" vertical="top" wrapText="1"/>
    </xf>
  </cellXfs>
  <cellStyles count="1">
    <cellStyle name="Normal" xfId="0" builtinId="0"/>
  </cellStyles>
  <dxfs count="7">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2" defaultPivotStyle="PivotStyleLight16"/>
  <colors>
    <mruColors>
      <color rgb="FF33CC33"/>
      <color rgb="FF99FFCC"/>
      <color rgb="FFFF66FF"/>
      <color rgb="FFFF9999"/>
      <color rgb="FFFF00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F$18" lockText="1" noThreeD="1"/>
</file>

<file path=xl/ctrlProps/ctrlProp2.xml><?xml version="1.0" encoding="utf-8"?>
<formControlPr xmlns="http://schemas.microsoft.com/office/spreadsheetml/2009/9/main" objectType="CheckBox" fmlaLink="$F$19" lockText="1" noThreeD="1"/>
</file>

<file path=xl/ctrlProps/ctrlProp3.xml><?xml version="1.0" encoding="utf-8"?>
<formControlPr xmlns="http://schemas.microsoft.com/office/spreadsheetml/2009/9/main" objectType="CheckBox" fmlaLink="$F$20" lockText="1" noThreeD="1"/>
</file>

<file path=xl/ctrlProps/ctrlProp4.xml><?xml version="1.0" encoding="utf-8"?>
<formControlPr xmlns="http://schemas.microsoft.com/office/spreadsheetml/2009/9/main" objectType="CheckBox" fmlaLink="$F$22" lockText="1" noThreeD="1"/>
</file>

<file path=xl/ctrlProps/ctrlProp5.xml><?xml version="1.0" encoding="utf-8"?>
<formControlPr xmlns="http://schemas.microsoft.com/office/spreadsheetml/2009/9/main" objectType="CheckBox" fmlaLink="$F$21" lockText="1" noThreeD="1"/>
</file>

<file path=xl/ctrlProps/ctrlProp6.xml><?xml version="1.0" encoding="utf-8"?>
<formControlPr xmlns="http://schemas.microsoft.com/office/spreadsheetml/2009/9/main" objectType="CheckBox" fmlaLink="$F$23" lockText="1" noThreeD="1"/>
</file>

<file path=xl/ctrlProps/ctrlProp7.xml><?xml version="1.0" encoding="utf-8"?>
<formControlPr xmlns="http://schemas.microsoft.com/office/spreadsheetml/2009/9/main" objectType="CheckBox" fmlaLink="$F$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16</xdr:row>
          <xdr:rowOff>133350</xdr:rowOff>
        </xdr:from>
        <xdr:to>
          <xdr:col>1</xdr:col>
          <xdr:colOff>381000</xdr:colOff>
          <xdr:row>18</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161925</xdr:rowOff>
        </xdr:from>
        <xdr:to>
          <xdr:col>1</xdr:col>
          <xdr:colOff>323850</xdr:colOff>
          <xdr:row>19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114300</xdr:rowOff>
        </xdr:from>
        <xdr:to>
          <xdr:col>1</xdr:col>
          <xdr:colOff>371475</xdr:colOff>
          <xdr:row>19</xdr:row>
          <xdr:rowOff>200025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133350</xdr:rowOff>
        </xdr:from>
        <xdr:to>
          <xdr:col>1</xdr:col>
          <xdr:colOff>371475</xdr:colOff>
          <xdr:row>22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123825</xdr:rowOff>
        </xdr:from>
        <xdr:to>
          <xdr:col>1</xdr:col>
          <xdr:colOff>371475</xdr:colOff>
          <xdr:row>21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142875</xdr:rowOff>
        </xdr:from>
        <xdr:to>
          <xdr:col>1</xdr:col>
          <xdr:colOff>371475</xdr:colOff>
          <xdr:row>23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152400</xdr:rowOff>
        </xdr:from>
        <xdr:to>
          <xdr:col>1</xdr:col>
          <xdr:colOff>371475</xdr:colOff>
          <xdr:row>24</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51"/>
  <sheetViews>
    <sheetView tabSelected="1" topLeftCell="B19" workbookViewId="0">
      <selection activeCell="Q37" sqref="Q37"/>
    </sheetView>
  </sheetViews>
  <sheetFormatPr defaultRowHeight="15" x14ac:dyDescent="0.25"/>
  <cols>
    <col min="1" max="1" width="2.5703125" style="44" customWidth="1"/>
    <col min="2" max="2" width="7.42578125" style="2" customWidth="1"/>
    <col min="3" max="3" width="16.85546875" customWidth="1"/>
    <col min="4" max="4" width="13.7109375" customWidth="1"/>
    <col min="5" max="5" width="9.42578125" customWidth="1"/>
    <col min="6" max="6" width="20.42578125" style="3" customWidth="1"/>
    <col min="7" max="7" width="19.140625" style="3" customWidth="1"/>
    <col min="8" max="8" width="12.7109375" style="3" customWidth="1"/>
    <col min="9" max="9" width="2.28515625" style="3" customWidth="1"/>
    <col min="10" max="10" width="8.28515625" customWidth="1"/>
    <col min="11" max="11" width="14.85546875" customWidth="1"/>
    <col min="12" max="12" width="1.85546875" customWidth="1"/>
    <col min="14" max="14" width="21.7109375" style="44" bestFit="1" customWidth="1"/>
  </cols>
  <sheetData>
    <row r="1" spans="1:20" ht="15.75" thickBot="1" x14ac:dyDescent="0.3">
      <c r="B1" s="48"/>
      <c r="C1" s="44"/>
      <c r="D1" s="44"/>
      <c r="E1" s="44"/>
      <c r="F1" s="49"/>
      <c r="G1" s="49"/>
      <c r="H1" s="49"/>
      <c r="I1" s="49"/>
      <c r="J1" s="44"/>
      <c r="K1" s="44"/>
      <c r="L1" s="44"/>
    </row>
    <row r="2" spans="1:20" ht="30" customHeight="1" thickBot="1" x14ac:dyDescent="0.55000000000000004">
      <c r="B2" s="90" t="s">
        <v>40</v>
      </c>
      <c r="C2" s="91"/>
      <c r="D2" s="91"/>
      <c r="E2" s="91"/>
      <c r="F2" s="91"/>
      <c r="G2" s="91"/>
      <c r="H2" s="91"/>
      <c r="I2" s="91"/>
      <c r="J2" s="91"/>
      <c r="K2" s="91"/>
      <c r="L2" s="92"/>
      <c r="M2" s="44"/>
    </row>
    <row r="3" spans="1:20" s="1" customFormat="1" ht="308.25" customHeight="1" thickTop="1" thickBot="1" x14ac:dyDescent="0.3">
      <c r="A3" s="43"/>
      <c r="B3" s="116" t="s">
        <v>30</v>
      </c>
      <c r="C3" s="117"/>
      <c r="D3" s="117"/>
      <c r="E3" s="117"/>
      <c r="F3" s="117"/>
      <c r="G3" s="117"/>
      <c r="H3" s="117"/>
      <c r="I3" s="117"/>
      <c r="J3" s="117"/>
      <c r="K3" s="66"/>
      <c r="L3" s="65"/>
      <c r="M3" s="9"/>
      <c r="N3" s="43"/>
      <c r="T3" s="7"/>
    </row>
    <row r="4" spans="1:20" ht="30" customHeight="1" thickBot="1" x14ac:dyDescent="0.55000000000000004">
      <c r="B4" s="90" t="s">
        <v>39</v>
      </c>
      <c r="C4" s="91"/>
      <c r="D4" s="91"/>
      <c r="E4" s="91"/>
      <c r="F4" s="91"/>
      <c r="G4" s="91"/>
      <c r="H4" s="91"/>
      <c r="I4" s="91"/>
      <c r="J4" s="91"/>
      <c r="K4" s="91"/>
      <c r="L4" s="92"/>
      <c r="M4" s="44"/>
    </row>
    <row r="5" spans="1:20" ht="138" customHeight="1" thickTop="1" x14ac:dyDescent="0.25">
      <c r="B5" s="95" t="s">
        <v>9</v>
      </c>
      <c r="C5" s="96"/>
      <c r="D5" s="96"/>
      <c r="E5" s="96"/>
      <c r="F5" s="96"/>
      <c r="G5" s="96"/>
      <c r="H5" s="96"/>
      <c r="I5" s="96"/>
      <c r="J5" s="96"/>
      <c r="K5" s="97"/>
      <c r="L5" s="98"/>
      <c r="M5" s="44"/>
    </row>
    <row r="6" spans="1:20" s="1" customFormat="1" ht="15" customHeight="1" thickBot="1" x14ac:dyDescent="0.3">
      <c r="A6" s="43"/>
      <c r="B6" s="99" t="s">
        <v>7</v>
      </c>
      <c r="C6" s="100"/>
      <c r="D6" s="100"/>
      <c r="E6" s="101"/>
      <c r="F6" s="101"/>
      <c r="G6" s="101"/>
      <c r="H6" s="101"/>
      <c r="I6" s="101"/>
      <c r="J6" s="101"/>
      <c r="K6" s="102"/>
      <c r="L6" s="103"/>
      <c r="M6" s="43"/>
      <c r="N6" s="43"/>
      <c r="T6" s="1" t="s">
        <v>10</v>
      </c>
    </row>
    <row r="7" spans="1:20" s="1" customFormat="1" ht="15" customHeight="1" thickBot="1" x14ac:dyDescent="0.3">
      <c r="A7" s="43"/>
      <c r="B7" s="118" t="s">
        <v>8</v>
      </c>
      <c r="C7" s="112"/>
      <c r="D7" s="15">
        <v>2500</v>
      </c>
      <c r="E7" s="66"/>
      <c r="F7" s="66"/>
      <c r="G7" s="66"/>
      <c r="H7" s="66"/>
      <c r="I7" s="66"/>
      <c r="J7" s="66"/>
      <c r="K7" s="66"/>
      <c r="L7" s="52"/>
      <c r="M7" s="43"/>
      <c r="N7" s="43"/>
    </row>
    <row r="8" spans="1:20" s="13" customFormat="1" ht="15" customHeight="1" x14ac:dyDescent="0.25">
      <c r="A8" s="14"/>
      <c r="B8" s="53"/>
      <c r="C8" s="14"/>
      <c r="D8" s="14"/>
      <c r="E8" s="66"/>
      <c r="F8" s="66"/>
      <c r="G8" s="66"/>
      <c r="H8" s="66"/>
      <c r="I8" s="66"/>
      <c r="J8" s="66"/>
      <c r="K8" s="66"/>
      <c r="L8" s="52"/>
      <c r="M8" s="14"/>
      <c r="N8" s="14"/>
    </row>
    <row r="9" spans="1:20" ht="129.75" customHeight="1" x14ac:dyDescent="0.25">
      <c r="B9" s="104" t="s">
        <v>22</v>
      </c>
      <c r="C9" s="105"/>
      <c r="D9" s="105"/>
      <c r="E9" s="105"/>
      <c r="F9" s="105"/>
      <c r="G9" s="105"/>
      <c r="H9" s="105"/>
      <c r="I9" s="105"/>
      <c r="J9" s="105"/>
      <c r="K9" s="106"/>
      <c r="L9" s="107"/>
      <c r="M9" s="44"/>
    </row>
    <row r="10" spans="1:20" ht="15.75" thickBot="1" x14ac:dyDescent="0.3">
      <c r="B10" s="54"/>
      <c r="C10" s="12"/>
      <c r="D10" s="12"/>
      <c r="E10" s="12"/>
      <c r="F10" s="12"/>
      <c r="G10" s="12"/>
      <c r="H10" s="12"/>
      <c r="I10" s="12"/>
      <c r="J10" s="12"/>
      <c r="K10" s="12"/>
      <c r="L10" s="55"/>
    </row>
    <row r="11" spans="1:20" ht="31.5" customHeight="1" thickBot="1" x14ac:dyDescent="0.3">
      <c r="B11" s="118" t="s">
        <v>21</v>
      </c>
      <c r="C11" s="112"/>
      <c r="D11" s="112"/>
      <c r="E11" s="112"/>
      <c r="F11" s="112"/>
      <c r="G11" s="119"/>
      <c r="H11" s="11"/>
      <c r="I11" s="11"/>
      <c r="J11" s="17"/>
      <c r="K11" s="17"/>
      <c r="L11" s="56"/>
      <c r="M11" s="17"/>
    </row>
    <row r="12" spans="1:20" ht="15.75" thickBot="1" x14ac:dyDescent="0.3">
      <c r="B12" s="118" t="s">
        <v>17</v>
      </c>
      <c r="C12" s="112"/>
      <c r="D12" s="16">
        <v>230</v>
      </c>
      <c r="E12" s="112" t="s">
        <v>18</v>
      </c>
      <c r="F12" s="112"/>
      <c r="G12" s="16">
        <f>IF(D12&lt;&gt;"",D12 -D12*0.12,"")</f>
        <v>202.4</v>
      </c>
      <c r="H12" s="18"/>
      <c r="I12" s="18"/>
      <c r="J12" s="12"/>
      <c r="K12" s="12"/>
      <c r="L12" s="55"/>
    </row>
    <row r="13" spans="1:20" s="19" customFormat="1" ht="15.75" thickBot="1" x14ac:dyDescent="0.3">
      <c r="B13" s="54"/>
      <c r="C13" s="11"/>
      <c r="D13" s="18"/>
      <c r="E13" s="11"/>
      <c r="F13" s="11"/>
      <c r="G13" s="18"/>
      <c r="H13" s="18"/>
      <c r="I13" s="18"/>
      <c r="J13" s="12"/>
      <c r="K13" s="12"/>
      <c r="L13" s="55"/>
    </row>
    <row r="14" spans="1:20" s="1" customFormat="1" ht="15.75" thickBot="1" x14ac:dyDescent="0.3">
      <c r="A14" s="43"/>
      <c r="B14" s="83" t="s">
        <v>16</v>
      </c>
      <c r="C14" s="84"/>
      <c r="D14" s="20">
        <v>160</v>
      </c>
      <c r="E14" s="10"/>
      <c r="F14" s="66"/>
      <c r="G14" s="66"/>
      <c r="H14" s="66"/>
      <c r="I14" s="66"/>
      <c r="J14" s="66"/>
      <c r="K14" s="66"/>
      <c r="L14" s="52"/>
      <c r="M14" s="14"/>
      <c r="N14" s="43"/>
    </row>
    <row r="15" spans="1:20" s="14" customFormat="1" ht="15" customHeight="1" thickBot="1" x14ac:dyDescent="0.3">
      <c r="B15" s="83" t="s">
        <v>4</v>
      </c>
      <c r="C15" s="84"/>
      <c r="D15" s="76">
        <f>IF(AND(min_weight&lt;&gt;"",enter_hp&lt;&gt;"",enter_hp&lt;&gt;0),min_weight/enter_hp,"")</f>
        <v>15.625</v>
      </c>
      <c r="E15" s="66"/>
      <c r="F15" s="66"/>
      <c r="G15" s="66"/>
      <c r="H15" s="66"/>
      <c r="I15" s="66"/>
      <c r="J15" s="66"/>
      <c r="K15" s="66"/>
      <c r="L15" s="52"/>
    </row>
    <row r="16" spans="1:20" s="14" customFormat="1" ht="15" customHeight="1" thickBot="1" x14ac:dyDescent="0.3">
      <c r="B16" s="54"/>
      <c r="C16" s="11"/>
      <c r="D16" s="66"/>
      <c r="E16" s="66"/>
      <c r="F16" s="66"/>
      <c r="G16" s="66"/>
      <c r="H16" s="66"/>
      <c r="I16" s="66"/>
      <c r="J16" s="66"/>
      <c r="K16" s="66"/>
      <c r="L16" s="52"/>
    </row>
    <row r="17" spans="1:19" s="13" customFormat="1" ht="15" customHeight="1" thickBot="1" x14ac:dyDescent="0.3">
      <c r="A17" s="14"/>
      <c r="B17" s="111" t="s">
        <v>14</v>
      </c>
      <c r="C17" s="82"/>
      <c r="D17" s="82"/>
      <c r="E17" s="82" t="s">
        <v>15</v>
      </c>
      <c r="F17" s="82"/>
      <c r="G17" s="23" t="s">
        <v>19</v>
      </c>
      <c r="H17" s="11"/>
      <c r="I17" s="11"/>
      <c r="J17" s="66"/>
      <c r="K17" s="66"/>
      <c r="L17" s="52"/>
      <c r="M17" s="14"/>
      <c r="N17" s="14"/>
    </row>
    <row r="18" spans="1:19" s="13" customFormat="1" ht="15" customHeight="1" x14ac:dyDescent="0.25">
      <c r="A18" s="14"/>
      <c r="B18" s="31"/>
      <c r="C18" s="113" t="s">
        <v>13</v>
      </c>
      <c r="D18" s="113"/>
      <c r="E18" s="32">
        <v>1.5</v>
      </c>
      <c r="F18" s="35" t="b">
        <v>0</v>
      </c>
      <c r="G18" s="33">
        <f>IF(F18,E18,0)</f>
        <v>0</v>
      </c>
      <c r="H18" s="74"/>
      <c r="I18" s="74"/>
      <c r="J18" s="46"/>
      <c r="K18" s="46"/>
      <c r="L18" s="57"/>
      <c r="M18" s="14"/>
      <c r="N18" s="14"/>
    </row>
    <row r="19" spans="1:19" s="6" customFormat="1" ht="16.5" customHeight="1" x14ac:dyDescent="0.25">
      <c r="A19" s="19"/>
      <c r="B19" s="28"/>
      <c r="C19" s="109" t="s">
        <v>11</v>
      </c>
      <c r="D19" s="109"/>
      <c r="E19" s="41">
        <v>1.2</v>
      </c>
      <c r="F19" s="36" t="b">
        <v>0</v>
      </c>
      <c r="G19" s="30">
        <f t="shared" ref="G19:G24" si="0">IF(F19,E19,0)</f>
        <v>0</v>
      </c>
      <c r="H19" s="74"/>
      <c r="I19" s="74"/>
      <c r="J19" s="46"/>
      <c r="K19" s="46"/>
      <c r="L19" s="57"/>
      <c r="M19" s="19"/>
      <c r="N19" s="19"/>
      <c r="P19" s="8"/>
      <c r="Q19" s="8"/>
    </row>
    <row r="20" spans="1:19" s="6" customFormat="1" ht="16.5" customHeight="1" x14ac:dyDescent="0.25">
      <c r="A20" s="19"/>
      <c r="B20" s="24"/>
      <c r="C20" s="108" t="s">
        <v>12</v>
      </c>
      <c r="D20" s="108"/>
      <c r="E20" s="42">
        <v>0.3</v>
      </c>
      <c r="F20" s="8" t="b">
        <v>0</v>
      </c>
      <c r="G20" s="25">
        <f t="shared" si="0"/>
        <v>0</v>
      </c>
      <c r="H20" s="74"/>
      <c r="I20" s="74"/>
      <c r="J20" s="46"/>
      <c r="K20" s="46"/>
      <c r="L20" s="57"/>
      <c r="M20" s="19"/>
      <c r="N20" s="19"/>
      <c r="P20" s="8"/>
      <c r="Q20" s="8"/>
      <c r="S20" s="22"/>
    </row>
    <row r="21" spans="1:19" s="6" customFormat="1" ht="16.5" customHeight="1" x14ac:dyDescent="0.25">
      <c r="A21" s="19"/>
      <c r="B21" s="28"/>
      <c r="C21" s="109" t="s">
        <v>44</v>
      </c>
      <c r="D21" s="109"/>
      <c r="E21" s="29">
        <v>0</v>
      </c>
      <c r="F21" s="36" t="b">
        <v>0</v>
      </c>
      <c r="G21" s="30">
        <f t="shared" si="0"/>
        <v>0</v>
      </c>
      <c r="H21" s="74"/>
      <c r="I21" s="74"/>
      <c r="J21" s="46"/>
      <c r="K21" s="46"/>
      <c r="L21" s="57"/>
      <c r="M21" s="19"/>
      <c r="N21" s="19"/>
      <c r="P21" s="8"/>
      <c r="Q21" s="8"/>
    </row>
    <row r="22" spans="1:19" s="6" customFormat="1" ht="16.5" customHeight="1" x14ac:dyDescent="0.25">
      <c r="A22" s="19"/>
      <c r="B22" s="24"/>
      <c r="C22" s="108" t="s">
        <v>45</v>
      </c>
      <c r="D22" s="108"/>
      <c r="E22" s="21">
        <v>1</v>
      </c>
      <c r="F22" s="8" t="b">
        <v>0</v>
      </c>
      <c r="G22" s="25">
        <f t="shared" si="0"/>
        <v>0</v>
      </c>
      <c r="H22" s="74"/>
      <c r="I22" s="74"/>
      <c r="J22" s="46"/>
      <c r="K22" s="46"/>
      <c r="L22" s="57"/>
      <c r="M22" s="19"/>
      <c r="N22" s="19"/>
      <c r="P22" s="8"/>
      <c r="Q22" s="8"/>
    </row>
    <row r="23" spans="1:19" s="6" customFormat="1" ht="16.5" customHeight="1" x14ac:dyDescent="0.25">
      <c r="A23" s="19"/>
      <c r="B23" s="28"/>
      <c r="C23" s="109" t="s">
        <v>46</v>
      </c>
      <c r="D23" s="109"/>
      <c r="E23" s="29">
        <v>1.5</v>
      </c>
      <c r="F23" s="36" t="b">
        <v>0</v>
      </c>
      <c r="G23" s="30">
        <f t="shared" si="0"/>
        <v>0</v>
      </c>
      <c r="H23" s="74"/>
      <c r="I23" s="74"/>
      <c r="J23" s="46"/>
      <c r="K23" s="46"/>
      <c r="L23" s="57"/>
      <c r="M23" s="19"/>
      <c r="N23" s="19"/>
      <c r="P23" s="8"/>
      <c r="Q23" s="8"/>
    </row>
    <row r="24" spans="1:19" s="6" customFormat="1" ht="15" customHeight="1" thickBot="1" x14ac:dyDescent="0.3">
      <c r="A24" s="19"/>
      <c r="B24" s="34"/>
      <c r="C24" s="110" t="s">
        <v>47</v>
      </c>
      <c r="D24" s="110"/>
      <c r="E24" s="26">
        <v>2</v>
      </c>
      <c r="F24" s="37" t="b">
        <v>0</v>
      </c>
      <c r="G24" s="27">
        <f t="shared" si="0"/>
        <v>0</v>
      </c>
      <c r="H24" s="74"/>
      <c r="I24" s="74"/>
      <c r="J24" s="46"/>
      <c r="K24" s="46"/>
      <c r="L24" s="57"/>
      <c r="M24" s="19"/>
      <c r="N24" s="19"/>
      <c r="P24" s="79"/>
    </row>
    <row r="25" spans="1:19" s="6" customFormat="1" ht="15" customHeight="1" thickBot="1" x14ac:dyDescent="0.3">
      <c r="A25" s="19"/>
      <c r="B25" s="89"/>
      <c r="C25" s="89"/>
      <c r="D25" s="89"/>
      <c r="E25" s="89"/>
      <c r="F25" s="80" t="s">
        <v>20</v>
      </c>
      <c r="G25" s="81">
        <f>SUM(G18:G24)</f>
        <v>0</v>
      </c>
      <c r="H25" s="75"/>
      <c r="I25" s="75"/>
      <c r="J25" s="46"/>
      <c r="K25" s="46"/>
      <c r="L25" s="57"/>
      <c r="M25" s="19"/>
      <c r="N25" s="19"/>
      <c r="P25" s="79"/>
    </row>
    <row r="26" spans="1:19" ht="16.5" customHeight="1" thickBot="1" x14ac:dyDescent="0.3">
      <c r="B26" s="134"/>
      <c r="C26" s="135"/>
      <c r="D26" s="135"/>
      <c r="E26" s="135"/>
      <c r="F26" s="135"/>
      <c r="G26" s="135"/>
      <c r="H26" s="135"/>
      <c r="I26" s="135"/>
      <c r="J26" s="135"/>
      <c r="K26" s="135"/>
      <c r="L26" s="58"/>
      <c r="M26" s="44"/>
      <c r="Q26" s="6"/>
    </row>
    <row r="27" spans="1:19" s="1" customFormat="1" x14ac:dyDescent="0.25">
      <c r="A27" s="43"/>
      <c r="B27" s="71" t="s">
        <v>43</v>
      </c>
      <c r="C27" s="124" t="s">
        <v>32</v>
      </c>
      <c r="D27" s="124"/>
      <c r="E27" s="124"/>
      <c r="F27" s="124"/>
      <c r="G27" s="124"/>
      <c r="H27" s="125"/>
      <c r="I27" s="50"/>
      <c r="J27" s="71" t="s">
        <v>0</v>
      </c>
      <c r="K27" s="72" t="s">
        <v>3</v>
      </c>
      <c r="L27" s="59"/>
      <c r="M27" s="43"/>
      <c r="N27" s="43"/>
      <c r="Q27" s="6"/>
    </row>
    <row r="28" spans="1:19" s="1" customFormat="1" x14ac:dyDescent="0.25">
      <c r="A28" s="43"/>
      <c r="B28" s="78" t="s">
        <v>33</v>
      </c>
      <c r="C28" s="86" t="s">
        <v>48</v>
      </c>
      <c r="D28" s="87"/>
      <c r="E28" s="87"/>
      <c r="F28" s="87"/>
      <c r="G28" s="87"/>
      <c r="H28" s="88"/>
      <c r="I28" s="50"/>
      <c r="J28" s="68" t="s">
        <v>34</v>
      </c>
      <c r="K28" s="38" t="s">
        <v>5</v>
      </c>
      <c r="L28" s="59"/>
      <c r="M28" s="43"/>
      <c r="N28" s="43"/>
      <c r="Q28" s="6"/>
    </row>
    <row r="29" spans="1:19" ht="15" customHeight="1" x14ac:dyDescent="0.25">
      <c r="B29" s="126" t="s">
        <v>35</v>
      </c>
      <c r="C29" s="120" t="s">
        <v>49</v>
      </c>
      <c r="D29" s="120"/>
      <c r="E29" s="120"/>
      <c r="F29" s="120"/>
      <c r="G29" s="120"/>
      <c r="H29" s="121"/>
      <c r="I29" s="19"/>
      <c r="J29" s="69" t="s">
        <v>23</v>
      </c>
      <c r="K29" s="4" t="s">
        <v>6</v>
      </c>
      <c r="L29" s="58"/>
      <c r="M29" s="44"/>
      <c r="Q29" s="6"/>
    </row>
    <row r="30" spans="1:19" x14ac:dyDescent="0.25">
      <c r="B30" s="126"/>
      <c r="C30" s="120"/>
      <c r="D30" s="120"/>
      <c r="E30" s="120"/>
      <c r="F30" s="120"/>
      <c r="G30" s="120"/>
      <c r="H30" s="121"/>
      <c r="I30" s="19"/>
      <c r="J30" s="69" t="s">
        <v>24</v>
      </c>
      <c r="K30" s="4" t="s">
        <v>2</v>
      </c>
      <c r="L30" s="58"/>
      <c r="M30" s="44"/>
      <c r="Q30" s="6"/>
    </row>
    <row r="31" spans="1:19" x14ac:dyDescent="0.25">
      <c r="B31" s="126"/>
      <c r="C31" s="120"/>
      <c r="D31" s="120"/>
      <c r="E31" s="120"/>
      <c r="F31" s="120"/>
      <c r="G31" s="120"/>
      <c r="H31" s="121"/>
      <c r="I31" s="19"/>
      <c r="J31" s="69" t="s">
        <v>25</v>
      </c>
      <c r="K31" s="4" t="s">
        <v>1</v>
      </c>
      <c r="L31" s="58"/>
      <c r="M31" s="44"/>
      <c r="Q31" s="6"/>
    </row>
    <row r="32" spans="1:19" ht="15" customHeight="1" x14ac:dyDescent="0.25">
      <c r="B32" s="126" t="s">
        <v>36</v>
      </c>
      <c r="C32" s="120" t="s">
        <v>37</v>
      </c>
      <c r="D32" s="120"/>
      <c r="E32" s="120"/>
      <c r="F32" s="120"/>
      <c r="G32" s="120"/>
      <c r="H32" s="121"/>
      <c r="I32" s="19"/>
      <c r="J32" s="69" t="s">
        <v>26</v>
      </c>
      <c r="K32" s="39" t="s">
        <v>42</v>
      </c>
      <c r="L32" s="58"/>
      <c r="M32" s="44"/>
      <c r="Q32" s="6"/>
    </row>
    <row r="33" spans="1:17" ht="15.75" customHeight="1" x14ac:dyDescent="0.25">
      <c r="B33" s="126"/>
      <c r="C33" s="120"/>
      <c r="D33" s="120"/>
      <c r="E33" s="120"/>
      <c r="F33" s="120"/>
      <c r="G33" s="120"/>
      <c r="H33" s="121"/>
      <c r="I33" s="19"/>
      <c r="J33" s="69" t="s">
        <v>27</v>
      </c>
      <c r="K33" s="40" t="s">
        <v>31</v>
      </c>
      <c r="L33" s="58"/>
      <c r="M33" s="44"/>
      <c r="Q33" s="6"/>
    </row>
    <row r="34" spans="1:17" ht="15.75" customHeight="1" thickBot="1" x14ac:dyDescent="0.3">
      <c r="B34" s="127"/>
      <c r="C34" s="122"/>
      <c r="D34" s="122"/>
      <c r="E34" s="122"/>
      <c r="F34" s="122"/>
      <c r="G34" s="122"/>
      <c r="H34" s="123"/>
      <c r="I34" s="19"/>
      <c r="J34" s="70" t="s">
        <v>28</v>
      </c>
      <c r="K34" s="5" t="s">
        <v>29</v>
      </c>
      <c r="L34" s="58"/>
      <c r="M34" s="44"/>
      <c r="Q34" s="6"/>
    </row>
    <row r="35" spans="1:17" ht="15.75" customHeight="1" x14ac:dyDescent="0.25">
      <c r="B35" s="128" t="s">
        <v>50</v>
      </c>
      <c r="C35" s="129"/>
      <c r="D35" s="129"/>
      <c r="E35" s="129"/>
      <c r="F35" s="129"/>
      <c r="G35" s="129"/>
      <c r="H35" s="129"/>
      <c r="I35" s="19"/>
      <c r="J35" s="73"/>
      <c r="K35" s="19"/>
      <c r="L35" s="58"/>
      <c r="M35" s="44"/>
    </row>
    <row r="36" spans="1:17" ht="15.75" customHeight="1" x14ac:dyDescent="0.25">
      <c r="B36" s="130" t="s">
        <v>51</v>
      </c>
      <c r="C36" s="131"/>
      <c r="D36" s="131"/>
      <c r="E36" s="131"/>
      <c r="F36" s="131"/>
      <c r="G36" s="131"/>
      <c r="H36" s="131"/>
      <c r="I36" s="19"/>
      <c r="J36" s="73"/>
      <c r="K36" s="19"/>
      <c r="L36" s="58"/>
      <c r="M36" s="44"/>
    </row>
    <row r="37" spans="1:17" ht="99.75" customHeight="1" thickBot="1" x14ac:dyDescent="0.3">
      <c r="B37" s="132"/>
      <c r="C37" s="133"/>
      <c r="D37" s="133"/>
      <c r="E37" s="133"/>
      <c r="F37" s="133"/>
      <c r="G37" s="133"/>
      <c r="H37" s="133"/>
      <c r="I37" s="19"/>
      <c r="J37" s="19"/>
      <c r="K37" s="19"/>
      <c r="L37" s="58"/>
      <c r="M37" s="44"/>
    </row>
    <row r="38" spans="1:17" ht="30" customHeight="1" thickBot="1" x14ac:dyDescent="0.55000000000000004">
      <c r="B38" s="90" t="s">
        <v>41</v>
      </c>
      <c r="C38" s="91"/>
      <c r="D38" s="91"/>
      <c r="E38" s="91"/>
      <c r="F38" s="91"/>
      <c r="G38" s="91"/>
      <c r="H38" s="91"/>
      <c r="I38" s="91"/>
      <c r="J38" s="91"/>
      <c r="K38" s="91"/>
      <c r="L38" s="92"/>
      <c r="M38" s="44"/>
    </row>
    <row r="39" spans="1:17" s="47" customFormat="1" ht="11.25" customHeight="1" thickTop="1" thickBot="1" x14ac:dyDescent="0.3">
      <c r="B39" s="114"/>
      <c r="C39" s="115"/>
      <c r="D39" s="115"/>
      <c r="L39" s="60"/>
    </row>
    <row r="40" spans="1:17" s="6" customFormat="1" ht="16.5" thickBot="1" x14ac:dyDescent="0.3">
      <c r="A40" s="19"/>
      <c r="B40" s="93" t="s">
        <v>38</v>
      </c>
      <c r="C40" s="94"/>
      <c r="D40" s="77">
        <f>IF(AND(lb_hp_cal&lt;&gt;"",lb_hp_cal &lt;&gt;0),lb_hp_cal-tot_adj,"")</f>
        <v>15.625</v>
      </c>
      <c r="E40" s="45" t="str">
        <f>IF(Cal_PWR&lt;6,J28,IF(AND(Cal_PWR&gt;=6,Cal_PWR&lt;8),J29,IF(AND(Cal_PWR&gt;=8,Cal_PWR&lt;10),J30,IF(AND(Cal_PWR&gt;=10,Cal_PWR&lt;12),J31,IF(AND(Cal_PWR&gt;=12,Cal_PWR&lt;=15),J32,IF(AND(Cal_PWR&lt;&gt;"",Cal_PWR&gt;15),J33," "))))))</f>
        <v>BM5</v>
      </c>
      <c r="F40" s="51"/>
      <c r="G40" s="51"/>
      <c r="H40" s="51"/>
      <c r="I40" s="51"/>
      <c r="J40" s="19"/>
      <c r="K40" s="19"/>
      <c r="L40" s="58"/>
      <c r="M40" s="19"/>
      <c r="N40" s="19"/>
    </row>
    <row r="41" spans="1:17" s="6" customFormat="1" ht="9.75" customHeight="1" thickBot="1" x14ac:dyDescent="0.3">
      <c r="A41" s="19"/>
      <c r="B41" s="61"/>
      <c r="C41" s="62"/>
      <c r="D41" s="62"/>
      <c r="E41" s="62"/>
      <c r="F41" s="63"/>
      <c r="G41" s="63"/>
      <c r="H41" s="63"/>
      <c r="I41" s="63"/>
      <c r="J41" s="62"/>
      <c r="K41" s="62"/>
      <c r="L41" s="64"/>
      <c r="M41" s="19"/>
      <c r="N41" s="19"/>
    </row>
    <row r="42" spans="1:17" x14ac:dyDescent="0.25">
      <c r="B42" s="85"/>
      <c r="C42" s="85"/>
      <c r="D42" s="85"/>
      <c r="E42" s="85"/>
      <c r="F42" s="85"/>
      <c r="G42" s="85"/>
      <c r="H42" s="85"/>
      <c r="I42" s="85"/>
      <c r="J42" s="85"/>
      <c r="K42" s="85"/>
      <c r="L42" s="85"/>
      <c r="M42" s="44"/>
    </row>
    <row r="43" spans="1:17" x14ac:dyDescent="0.25">
      <c r="B43" s="48"/>
      <c r="C43" s="44"/>
      <c r="D43" s="44"/>
      <c r="E43" s="44"/>
      <c r="F43" s="49"/>
      <c r="G43" s="49"/>
      <c r="H43" s="49"/>
      <c r="I43" s="49"/>
      <c r="J43" s="44"/>
      <c r="K43" s="44"/>
      <c r="L43" s="44"/>
      <c r="M43" s="44"/>
    </row>
    <row r="44" spans="1:17" x14ac:dyDescent="0.25">
      <c r="B44" s="48"/>
      <c r="C44" s="44"/>
      <c r="D44" s="44"/>
      <c r="E44" s="44"/>
      <c r="F44" s="49"/>
      <c r="G44" s="49"/>
      <c r="H44" s="49"/>
      <c r="I44" s="49"/>
      <c r="J44" s="44"/>
      <c r="K44" s="44"/>
      <c r="L44" s="44"/>
      <c r="M44" s="44"/>
    </row>
    <row r="46" spans="1:17" x14ac:dyDescent="0.25">
      <c r="B46" s="67"/>
    </row>
    <row r="47" spans="1:17" x14ac:dyDescent="0.25">
      <c r="B47" s="67"/>
    </row>
    <row r="48" spans="1:17" x14ac:dyDescent="0.25">
      <c r="B48" s="67"/>
    </row>
    <row r="49" spans="2:2" x14ac:dyDescent="0.25">
      <c r="B49" s="67"/>
    </row>
    <row r="50" spans="2:2" x14ac:dyDescent="0.25">
      <c r="B50" s="67"/>
    </row>
    <row r="51" spans="2:2" x14ac:dyDescent="0.25">
      <c r="B51" s="67"/>
    </row>
  </sheetData>
  <mergeCells count="35">
    <mergeCell ref="B2:L2"/>
    <mergeCell ref="B38:L38"/>
    <mergeCell ref="B3:J3"/>
    <mergeCell ref="B15:C15"/>
    <mergeCell ref="B12:C12"/>
    <mergeCell ref="B11:G11"/>
    <mergeCell ref="C21:D21"/>
    <mergeCell ref="B7:C7"/>
    <mergeCell ref="C29:H31"/>
    <mergeCell ref="C32:H34"/>
    <mergeCell ref="C27:H27"/>
    <mergeCell ref="B29:B31"/>
    <mergeCell ref="B32:B34"/>
    <mergeCell ref="B4:L4"/>
    <mergeCell ref="B40:C40"/>
    <mergeCell ref="B5:L5"/>
    <mergeCell ref="B6:L6"/>
    <mergeCell ref="B9:L9"/>
    <mergeCell ref="C22:D22"/>
    <mergeCell ref="C23:D23"/>
    <mergeCell ref="C24:D24"/>
    <mergeCell ref="B17:D17"/>
    <mergeCell ref="E12:F12"/>
    <mergeCell ref="C18:D18"/>
    <mergeCell ref="C19:D19"/>
    <mergeCell ref="C20:D20"/>
    <mergeCell ref="B36:H37"/>
    <mergeCell ref="B26:K26"/>
    <mergeCell ref="B39:D39"/>
    <mergeCell ref="E17:F17"/>
    <mergeCell ref="B14:C14"/>
    <mergeCell ref="B42:L42"/>
    <mergeCell ref="C28:H28"/>
    <mergeCell ref="B35:H35"/>
    <mergeCell ref="B25:E25"/>
  </mergeCells>
  <conditionalFormatting sqref="G18">
    <cfRule type="expression" dxfId="6" priority="1">
      <formula>$F$18</formula>
    </cfRule>
  </conditionalFormatting>
  <conditionalFormatting sqref="G19">
    <cfRule type="expression" dxfId="5" priority="2">
      <formula>$F$19</formula>
    </cfRule>
  </conditionalFormatting>
  <conditionalFormatting sqref="G20">
    <cfRule type="expression" dxfId="4" priority="3">
      <formula>$F$20</formula>
    </cfRule>
  </conditionalFormatting>
  <conditionalFormatting sqref="G21">
    <cfRule type="expression" dxfId="3" priority="4">
      <formula>$F$21</formula>
    </cfRule>
  </conditionalFormatting>
  <conditionalFormatting sqref="G22">
    <cfRule type="expression" dxfId="2" priority="5">
      <formula>$F$22</formula>
    </cfRule>
  </conditionalFormatting>
  <conditionalFormatting sqref="G23">
    <cfRule type="expression" dxfId="1" priority="6">
      <formula>$F$23</formula>
    </cfRule>
  </conditionalFormatting>
  <conditionalFormatting sqref="G24">
    <cfRule type="expression" dxfId="0" priority="7">
      <formula>$F$24</formula>
    </cfRule>
  </conditionalFormatting>
  <pageMargins left="0.7" right="0.7" top="0.75" bottom="0.75" header="0.3" footer="0.3"/>
  <pageSetup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ltText="">
                <anchor moveWithCells="1">
                  <from>
                    <xdr:col>1</xdr:col>
                    <xdr:colOff>19050</xdr:colOff>
                    <xdr:row>16</xdr:row>
                    <xdr:rowOff>133350</xdr:rowOff>
                  </from>
                  <to>
                    <xdr:col>1</xdr:col>
                    <xdr:colOff>381000</xdr:colOff>
                    <xdr:row>18</xdr:row>
                    <xdr:rowOff>47625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xdr:col>
                    <xdr:colOff>19050</xdr:colOff>
                    <xdr:row>17</xdr:row>
                    <xdr:rowOff>161925</xdr:rowOff>
                  </from>
                  <to>
                    <xdr:col>1</xdr:col>
                    <xdr:colOff>323850</xdr:colOff>
                    <xdr:row>19</xdr:row>
                    <xdr:rowOff>0</xdr:rowOff>
                  </to>
                </anchor>
              </controlPr>
            </control>
          </mc:Choice>
        </mc:AlternateContent>
        <mc:AlternateContent xmlns:mc="http://schemas.openxmlformats.org/markup-compatibility/2006">
          <mc:Choice Requires="x14">
            <control shapeId="1039" r:id="rId6" name="Check Box 15">
              <controlPr defaultSize="0" autoFill="0" autoLine="0" autoPict="0" altText="">
                <anchor moveWithCells="1">
                  <from>
                    <xdr:col>1</xdr:col>
                    <xdr:colOff>19050</xdr:colOff>
                    <xdr:row>18</xdr:row>
                    <xdr:rowOff>114300</xdr:rowOff>
                  </from>
                  <to>
                    <xdr:col>1</xdr:col>
                    <xdr:colOff>371475</xdr:colOff>
                    <xdr:row>19</xdr:row>
                    <xdr:rowOff>200025</xdr:rowOff>
                  </to>
                </anchor>
              </controlPr>
            </control>
          </mc:Choice>
        </mc:AlternateContent>
        <mc:AlternateContent xmlns:mc="http://schemas.openxmlformats.org/markup-compatibility/2006">
          <mc:Choice Requires="x14">
            <control shapeId="1040" r:id="rId7" name="Check Box 16">
              <controlPr defaultSize="0" autoFill="0" autoLine="0" autoPict="0" altText="">
                <anchor moveWithCells="1">
                  <from>
                    <xdr:col>1</xdr:col>
                    <xdr:colOff>19050</xdr:colOff>
                    <xdr:row>20</xdr:row>
                    <xdr:rowOff>133350</xdr:rowOff>
                  </from>
                  <to>
                    <xdr:col>1</xdr:col>
                    <xdr:colOff>371475</xdr:colOff>
                    <xdr:row>22</xdr:row>
                    <xdr:rowOff>9525</xdr:rowOff>
                  </to>
                </anchor>
              </controlPr>
            </control>
          </mc:Choice>
        </mc:AlternateContent>
        <mc:AlternateContent xmlns:mc="http://schemas.openxmlformats.org/markup-compatibility/2006">
          <mc:Choice Requires="x14">
            <control shapeId="1041" r:id="rId8" name="Check Box 17">
              <controlPr defaultSize="0" autoFill="0" autoLine="0" autoPict="0" altText="">
                <anchor moveWithCells="1">
                  <from>
                    <xdr:col>1</xdr:col>
                    <xdr:colOff>19050</xdr:colOff>
                    <xdr:row>19</xdr:row>
                    <xdr:rowOff>123825</xdr:rowOff>
                  </from>
                  <to>
                    <xdr:col>1</xdr:col>
                    <xdr:colOff>371475</xdr:colOff>
                    <xdr:row>21</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ltText="">
                <anchor moveWithCells="1">
                  <from>
                    <xdr:col>1</xdr:col>
                    <xdr:colOff>19050</xdr:colOff>
                    <xdr:row>21</xdr:row>
                    <xdr:rowOff>142875</xdr:rowOff>
                  </from>
                  <to>
                    <xdr:col>1</xdr:col>
                    <xdr:colOff>371475</xdr:colOff>
                    <xdr:row>23</xdr:row>
                    <xdr:rowOff>19050</xdr:rowOff>
                  </to>
                </anchor>
              </controlPr>
            </control>
          </mc:Choice>
        </mc:AlternateContent>
        <mc:AlternateContent xmlns:mc="http://schemas.openxmlformats.org/markup-compatibility/2006">
          <mc:Choice Requires="x14">
            <control shapeId="1043" r:id="rId10" name="Check Box 19">
              <controlPr defaultSize="0" autoFill="0" autoLine="0" autoPict="0" altText="">
                <anchor moveWithCells="1">
                  <from>
                    <xdr:col>1</xdr:col>
                    <xdr:colOff>19050</xdr:colOff>
                    <xdr:row>22</xdr:row>
                    <xdr:rowOff>152400</xdr:rowOff>
                  </from>
                  <to>
                    <xdr:col>1</xdr:col>
                    <xdr:colOff>371475</xdr:colOff>
                    <xdr:row>24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PWR Calculation Sheet</vt:lpstr>
      <vt:lpstr>cal_hp</vt:lpstr>
      <vt:lpstr>Cal_PWR</vt:lpstr>
      <vt:lpstr>enter_hp</vt:lpstr>
      <vt:lpstr>fac_hp</vt:lpstr>
      <vt:lpstr>lb_hp_cal</vt:lpstr>
      <vt:lpstr>min_weight</vt:lpstr>
      <vt:lpstr>'PWR Calculation Sheet'!Print_Area</vt:lpstr>
      <vt:lpstr>tot_adj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David</cp:lastModifiedBy>
  <cp:lastPrinted>2021-03-10T21:45:48Z</cp:lastPrinted>
  <dcterms:created xsi:type="dcterms:W3CDTF">2021-03-01T15:42:48Z</dcterms:created>
  <dcterms:modified xsi:type="dcterms:W3CDTF">2022-06-29T14:55:22Z</dcterms:modified>
</cp:coreProperties>
</file>